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vikingsnorthpark-my.sharepoint.com/personal/akamienski_northpark_edu/Documents/NPU/OER/FINAL/"/>
    </mc:Choice>
  </mc:AlternateContent>
  <xr:revisionPtr revIDLastSave="41" documentId="8_{A27744D7-B75B-4224-B3DF-06C506BF7B7F}" xr6:coauthVersionLast="47" xr6:coauthVersionMax="47" xr10:uidLastSave="{CB536642-E2F3-4A0A-9204-4ACD11EFEF9F}"/>
  <bookViews>
    <workbookView xWindow="-110" yWindow="-110" windowWidth="19420" windowHeight="10300" tabRatio="806" xr2:uid="{7DBF2FF7-FAF5-43F3-862C-3207C7A1AAEF}"/>
  </bookViews>
  <sheets>
    <sheet name="Assumptions" sheetId="2" r:id="rId1"/>
    <sheet name="Dashboard" sheetId="3" r:id="rId2"/>
    <sheet name="Income Statement" sheetId="4" r:id="rId3"/>
    <sheet name="Income Statement (2)" sheetId="12" state="hidden" r:id="rId4"/>
    <sheet name="Balance Sheet" sheetId="5" r:id="rId5"/>
    <sheet name="Balance Sheet (2)" sheetId="11" state="hidden" r:id="rId6"/>
    <sheet name="Statement of Cash Flows" sheetId="6" r:id="rId7"/>
  </sheets>
  <definedNames>
    <definedName name="Baseline">Assumptions!#REF!</definedName>
    <definedName name="Optimistic">Assumptions!#REF!</definedName>
    <definedName name="Pessimistic">Assumptions!#REF!</definedName>
    <definedName name="_xlnm.Print_Area" localSheetId="0">Assumptions!$A$1:$G$29</definedName>
    <definedName name="_xlnm.Print_Area" localSheetId="4">'Balance Sheet'!$A$1:$G$19</definedName>
    <definedName name="_xlnm.Print_Area" localSheetId="5">'Balance Sheet (2)'!$A$1:$G$19</definedName>
    <definedName name="_xlnm.Print_Area" localSheetId="1">Dashboard!$A$1:$J$31</definedName>
    <definedName name="_xlnm.Print_Area" localSheetId="2">'Income Statement'!$A$1:$G$16</definedName>
    <definedName name="_xlnm.Print_Area" localSheetId="3">'Income Statement (2)'!$A$1:$G$16</definedName>
    <definedName name="_xlnm.Print_Area" localSheetId="6">'Statement of Cash Flows'!$A$1:$G$26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6" l="1"/>
  <c r="G2" i="12"/>
  <c r="F2" i="12"/>
  <c r="E2" i="12"/>
  <c r="D2" i="12"/>
  <c r="C2" i="12"/>
  <c r="G2" i="11"/>
  <c r="F2" i="11"/>
  <c r="E2" i="11"/>
  <c r="D2" i="11"/>
  <c r="C2" i="11"/>
  <c r="B2" i="11"/>
  <c r="B1" i="11"/>
  <c r="B2" i="5" l="1"/>
  <c r="B1" i="5"/>
  <c r="B2" i="6"/>
  <c r="B1" i="6"/>
  <c r="D2" i="2"/>
  <c r="E2" i="2" l="1"/>
  <c r="D2" i="6"/>
  <c r="C2" i="6"/>
  <c r="B6" i="4"/>
  <c r="C2" i="4"/>
  <c r="C2" i="5" s="1"/>
  <c r="F2" i="2" l="1"/>
  <c r="B9" i="4"/>
  <c r="B11" i="4" s="1"/>
  <c r="B13" i="4" s="1"/>
  <c r="B15" i="4" s="1"/>
  <c r="B16" i="4" s="1"/>
  <c r="E2" i="4"/>
  <c r="E2" i="5" s="1"/>
  <c r="D2" i="4"/>
  <c r="D2" i="5" s="1"/>
  <c r="G2" i="2" l="1"/>
  <c r="F2" i="6"/>
  <c r="E2" i="6"/>
  <c r="F2" i="4"/>
  <c r="F2" i="5" s="1"/>
  <c r="G2" i="4" l="1"/>
  <c r="G2" i="5" s="1"/>
  <c r="G2" i="6"/>
</calcChain>
</file>

<file path=xl/sharedStrings.xml><?xml version="1.0" encoding="utf-8"?>
<sst xmlns="http://schemas.openxmlformats.org/spreadsheetml/2006/main" count="129" uniqueCount="81">
  <si>
    <t>Legend</t>
  </si>
  <si>
    <t>Projected</t>
  </si>
  <si>
    <t>Income Statement Assumptions</t>
  </si>
  <si>
    <t>Net Sales Growth</t>
  </si>
  <si>
    <t>Cost of Sales as a % of Net Sales</t>
  </si>
  <si>
    <t>Other Expenses as a % of Net Sales</t>
  </si>
  <si>
    <t>Rate on Debt</t>
  </si>
  <si>
    <t>Tax Rate</t>
  </si>
  <si>
    <t>Balance Sheet Assumptions</t>
  </si>
  <si>
    <t>Days Receivable</t>
  </si>
  <si>
    <t>Days Inventory</t>
  </si>
  <si>
    <t>Other Current Assets as a % of Net Sales</t>
  </si>
  <si>
    <t>Days Payable</t>
  </si>
  <si>
    <t>Accrued Liabilities as a % of Net Sales</t>
  </si>
  <si>
    <t>Other Current Liabilities as a % of Net Sales</t>
  </si>
  <si>
    <t>Calendar Days</t>
  </si>
  <si>
    <t>Statement of Cash Flows Assumptions</t>
  </si>
  <si>
    <t>Operating</t>
  </si>
  <si>
    <t>Depreciation Expense</t>
  </si>
  <si>
    <t>Investing</t>
  </si>
  <si>
    <t>Financing</t>
  </si>
  <si>
    <t>Borrowing</t>
  </si>
  <si>
    <t>Payback</t>
  </si>
  <si>
    <t>Equity Issued</t>
  </si>
  <si>
    <t>Equity Buyback</t>
  </si>
  <si>
    <t>Dividends</t>
  </si>
  <si>
    <t>*All numbers should be keyed in as positives</t>
  </si>
  <si>
    <t>Net Sales</t>
  </si>
  <si>
    <t>Cost of Sales</t>
  </si>
  <si>
    <t>Gross Profit</t>
  </si>
  <si>
    <t>Operating Expenses</t>
  </si>
  <si>
    <t>EBITDA</t>
  </si>
  <si>
    <t>Depreciation</t>
  </si>
  <si>
    <t>EBIT</t>
  </si>
  <si>
    <t>Interest Expense, Net</t>
  </si>
  <si>
    <t>Pre-Tax Income</t>
  </si>
  <si>
    <t>Income Taxes</t>
  </si>
  <si>
    <t>Net Income</t>
  </si>
  <si>
    <t>Net Profit Margin</t>
  </si>
  <si>
    <t>Assets</t>
  </si>
  <si>
    <t>Cash &amp; Cash Equivalents</t>
  </si>
  <si>
    <t>Accounts Receivable</t>
  </si>
  <si>
    <t>Inventories</t>
  </si>
  <si>
    <t>Other Current Assets</t>
  </si>
  <si>
    <t xml:space="preserve">  Total Current Assets</t>
  </si>
  <si>
    <t>Property, Plant, &amp; Equipment, Net</t>
  </si>
  <si>
    <t xml:space="preserve">  Total Assets</t>
  </si>
  <si>
    <t>Liabilities and Shareholders Equity</t>
  </si>
  <si>
    <t>Accounts Payable</t>
  </si>
  <si>
    <t>Accrued Liabilites</t>
  </si>
  <si>
    <t>Long Term Debt</t>
  </si>
  <si>
    <t>Total Debt</t>
  </si>
  <si>
    <t>Shareholders Equity</t>
  </si>
  <si>
    <t xml:space="preserve">  Total Liabilities and SHE</t>
  </si>
  <si>
    <t>Balance Check</t>
  </si>
  <si>
    <t>Operating Activites</t>
  </si>
  <si>
    <t>Changes in Working Capital:</t>
  </si>
  <si>
    <t>Total Changes in Working Capital</t>
  </si>
  <si>
    <t>Investing Activities</t>
  </si>
  <si>
    <t>Capital Acquisitions</t>
  </si>
  <si>
    <t>Capital Dispositions</t>
  </si>
  <si>
    <t>Financing Activities</t>
  </si>
  <si>
    <t xml:space="preserve">Payback </t>
  </si>
  <si>
    <t>Increase (Decrease) in Cash</t>
  </si>
  <si>
    <t>Other Current Liabilities</t>
  </si>
  <si>
    <t>Cash From Operating Activities</t>
  </si>
  <si>
    <t>Cash From Investing Activities</t>
  </si>
  <si>
    <t>Cash From Financing Activities</t>
  </si>
  <si>
    <t>Accrued Liabilities</t>
  </si>
  <si>
    <t xml:space="preserve">  Total Current Liabilities</t>
  </si>
  <si>
    <t>Other Operating Expenses</t>
  </si>
  <si>
    <t>Cap Expenditures - Acquisitions</t>
  </si>
  <si>
    <t>Cap Expenditures - Dispositions</t>
  </si>
  <si>
    <t>Actuals</t>
  </si>
  <si>
    <t>Optimistic</t>
  </si>
  <si>
    <t>Dropdown Select</t>
  </si>
  <si>
    <t>Input Data</t>
  </si>
  <si>
    <t>Actuals Data</t>
  </si>
  <si>
    <t>Projected Data</t>
  </si>
  <si>
    <t>Oper. Expenses as a % of Net Sales</t>
  </si>
  <si>
    <t>Baseline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</si>
</sst>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[$$-409]* #,##0_);_([$$-409]* \(#,##0\);_([$$-409]* &quot;-&quot;??_);_(@_)"/>
  </numFmts>
  <fonts count="1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.5"/>
      <color theme="1"/>
      <name val="Aptos Narrow"/>
      <family val="2"/>
      <scheme val="minor"/>
    </font>
    <font>
      <sz val="10"/>
      <color rgb="FF000000"/>
      <name val="Times New Roman"/>
      <family val="1"/>
    </font>
    <font>
      <sz val="11"/>
      <color theme="1"/>
      <name val="Aptos Narrow"/>
      <family val="2"/>
    </font>
    <font>
      <u/>
      <sz val="11"/>
      <color theme="1"/>
      <name val="Aptos Narrow"/>
      <family val="2"/>
    </font>
    <font>
      <i/>
      <sz val="11"/>
      <color theme="1"/>
      <name val="Aptos Narrow"/>
      <family val="2"/>
    </font>
    <font>
      <sz val="10"/>
      <color theme="1"/>
      <name val="Aptos Narrow"/>
      <family val="2"/>
      <scheme val="minor"/>
    </font>
    <font>
      <b/>
      <i/>
      <sz val="11"/>
      <color theme="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theme="3" tint="0.89999084444715716"/>
      <name val="Aptos Narrow"/>
      <family val="2"/>
    </font>
    <font>
      <sz val="11"/>
      <color theme="3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8999908444471571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9" fillId="0" borderId="0"/>
  </cellStyleXfs>
  <cellXfs count="79">
    <xf numFmtId="0" fontId="0" fillId="0" borderId="0" xfId="0"/>
    <xf numFmtId="0" fontId="2" fillId="0" borderId="0" xfId="1" applyFont="1"/>
    <xf numFmtId="0" fontId="1" fillId="0" borderId="0" xfId="1" applyFont="1"/>
    <xf numFmtId="0" fontId="5" fillId="0" borderId="0" xfId="1" applyFont="1" applyAlignment="1">
      <alignment horizontal="left" indent="1"/>
    </xf>
    <xf numFmtId="165" fontId="5" fillId="0" borderId="0" xfId="4" applyNumberFormat="1" applyFont="1"/>
    <xf numFmtId="165" fontId="5" fillId="0" borderId="1" xfId="4" applyNumberFormat="1" applyFont="1" applyBorder="1"/>
    <xf numFmtId="165" fontId="5" fillId="0" borderId="2" xfId="4" applyNumberFormat="1" applyFont="1" applyBorder="1"/>
    <xf numFmtId="164" fontId="5" fillId="0" borderId="0" xfId="5" applyNumberFormat="1" applyFont="1"/>
    <xf numFmtId="164" fontId="2" fillId="0" borderId="0" xfId="1" applyNumberFormat="1" applyFont="1"/>
    <xf numFmtId="0" fontId="2" fillId="0" borderId="1" xfId="1" applyFont="1" applyBorder="1"/>
    <xf numFmtId="164" fontId="5" fillId="0" borderId="0" xfId="1" applyNumberFormat="1" applyFont="1"/>
    <xf numFmtId="0" fontId="7" fillId="3" borderId="0" xfId="1" applyFont="1" applyFill="1"/>
    <xf numFmtId="0" fontId="7" fillId="3" borderId="0" xfId="1" applyFont="1" applyFill="1" applyAlignment="1">
      <alignment horizontal="center"/>
    </xf>
    <xf numFmtId="0" fontId="2" fillId="3" borderId="0" xfId="1" applyFont="1" applyFill="1"/>
    <xf numFmtId="164" fontId="3" fillId="3" borderId="0" xfId="1" applyNumberFormat="1" applyFont="1" applyFill="1"/>
    <xf numFmtId="164" fontId="7" fillId="3" borderId="0" xfId="1" applyNumberFormat="1" applyFont="1" applyFill="1"/>
    <xf numFmtId="164" fontId="1" fillId="3" borderId="0" xfId="1" applyNumberFormat="1" applyFont="1" applyFill="1"/>
    <xf numFmtId="0" fontId="2" fillId="2" borderId="0" xfId="1" applyFont="1" applyFill="1"/>
    <xf numFmtId="0" fontId="2" fillId="0" borderId="0" xfId="1" applyFont="1" applyAlignment="1">
      <alignment horizontal="left" indent="1"/>
    </xf>
    <xf numFmtId="165" fontId="5" fillId="0" borderId="0" xfId="4" applyNumberFormat="1" applyFont="1" applyBorder="1"/>
    <xf numFmtId="165" fontId="5" fillId="0" borderId="7" xfId="4" applyNumberFormat="1" applyFont="1" applyBorder="1"/>
    <xf numFmtId="0" fontId="8" fillId="0" borderId="0" xfId="1" applyFont="1"/>
    <xf numFmtId="0" fontId="2" fillId="0" borderId="3" xfId="1" applyFont="1" applyBorder="1"/>
    <xf numFmtId="164" fontId="5" fillId="0" borderId="3" xfId="5" applyNumberFormat="1" applyFont="1" applyBorder="1"/>
    <xf numFmtId="164" fontId="5" fillId="0" borderId="2" xfId="5" applyNumberFormat="1" applyFont="1" applyBorder="1"/>
    <xf numFmtId="0" fontId="2" fillId="0" borderId="1" xfId="1" applyFont="1" applyBorder="1" applyAlignment="1">
      <alignment horizontal="left" indent="1"/>
    </xf>
    <xf numFmtId="0" fontId="2" fillId="0" borderId="0" xfId="1" applyFont="1" applyAlignment="1">
      <alignment horizontal="left" indent="2"/>
    </xf>
    <xf numFmtId="0" fontId="2" fillId="0" borderId="2" xfId="1" applyFont="1" applyBorder="1" applyAlignment="1">
      <alignment horizontal="left" indent="1"/>
    </xf>
    <xf numFmtId="0" fontId="3" fillId="5" borderId="0" xfId="1" applyFont="1" applyFill="1" applyAlignment="1">
      <alignment horizontal="centerContinuous"/>
    </xf>
    <xf numFmtId="0" fontId="3" fillId="5" borderId="0" xfId="1" applyFont="1" applyFill="1" applyAlignment="1">
      <alignment horizontal="center"/>
    </xf>
    <xf numFmtId="0" fontId="7" fillId="5" borderId="0" xfId="1" applyFont="1" applyFill="1" applyAlignment="1">
      <alignment horizontal="centerContinuous"/>
    </xf>
    <xf numFmtId="0" fontId="10" fillId="0" borderId="0" xfId="0" applyFont="1"/>
    <xf numFmtId="9" fontId="10" fillId="0" borderId="0" xfId="6" applyFont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4" borderId="5" xfId="0" applyFont="1" applyFill="1" applyBorder="1"/>
    <xf numFmtId="0" fontId="12" fillId="0" borderId="6" xfId="0" applyFont="1" applyBorder="1"/>
    <xf numFmtId="0" fontId="13" fillId="0" borderId="0" xfId="1" applyFont="1"/>
    <xf numFmtId="165" fontId="2" fillId="4" borderId="0" xfId="4" applyNumberFormat="1" applyFont="1" applyFill="1"/>
    <xf numFmtId="165" fontId="2" fillId="4" borderId="1" xfId="4" applyNumberFormat="1" applyFont="1" applyFill="1" applyBorder="1"/>
    <xf numFmtId="165" fontId="2" fillId="4" borderId="0" xfId="4" applyNumberFormat="1" applyFont="1" applyFill="1" applyBorder="1"/>
    <xf numFmtId="165" fontId="2" fillId="4" borderId="7" xfId="4" applyNumberFormat="1" applyFont="1" applyFill="1" applyBorder="1"/>
    <xf numFmtId="165" fontId="2" fillId="4" borderId="2" xfId="4" applyNumberFormat="1" applyFont="1" applyFill="1" applyBorder="1"/>
    <xf numFmtId="10" fontId="5" fillId="0" borderId="0" xfId="6" applyNumberFormat="1" applyFont="1" applyAlignment="1">
      <alignment horizontal="center"/>
    </xf>
    <xf numFmtId="164" fontId="2" fillId="4" borderId="0" xfId="5" applyNumberFormat="1" applyFont="1" applyFill="1"/>
    <xf numFmtId="164" fontId="2" fillId="4" borderId="1" xfId="5" applyNumberFormat="1" applyFont="1" applyFill="1" applyBorder="1"/>
    <xf numFmtId="164" fontId="2" fillId="4" borderId="2" xfId="5" applyNumberFormat="1" applyFont="1" applyFill="1" applyBorder="1"/>
    <xf numFmtId="164" fontId="2" fillId="4" borderId="3" xfId="5" applyNumberFormat="1" applyFont="1" applyFill="1" applyBorder="1"/>
    <xf numFmtId="164" fontId="5" fillId="0" borderId="0" xfId="0" applyNumberFormat="1" applyFont="1"/>
    <xf numFmtId="164" fontId="5" fillId="0" borderId="1" xfId="1" applyNumberFormat="1" applyFont="1" applyBorder="1"/>
    <xf numFmtId="164" fontId="6" fillId="3" borderId="0" xfId="1" applyNumberFormat="1" applyFont="1" applyFill="1"/>
    <xf numFmtId="0" fontId="2" fillId="4" borderId="0" xfId="1" applyFont="1" applyFill="1" applyAlignment="1">
      <alignment horizontal="center"/>
    </xf>
    <xf numFmtId="164" fontId="2" fillId="4" borderId="0" xfId="1" applyNumberFormat="1" applyFont="1" applyFill="1"/>
    <xf numFmtId="164" fontId="2" fillId="4" borderId="1" xfId="1" applyNumberFormat="1" applyFont="1" applyFill="1" applyBorder="1"/>
    <xf numFmtId="164" fontId="2" fillId="4" borderId="3" xfId="1" applyNumberFormat="1" applyFont="1" applyFill="1" applyBorder="1"/>
    <xf numFmtId="164" fontId="2" fillId="4" borderId="2" xfId="1" applyNumberFormat="1" applyFont="1" applyFill="1" applyBorder="1"/>
    <xf numFmtId="164" fontId="5" fillId="0" borderId="3" xfId="1" applyNumberFormat="1" applyFont="1" applyBorder="1"/>
    <xf numFmtId="164" fontId="14" fillId="3" borderId="0" xfId="1" applyNumberFormat="1" applyFont="1" applyFill="1"/>
    <xf numFmtId="164" fontId="5" fillId="0" borderId="2" xfId="1" applyNumberFormat="1" applyFont="1" applyBorder="1"/>
    <xf numFmtId="164" fontId="15" fillId="3" borderId="0" xfId="1" applyNumberFormat="1" applyFont="1" applyFill="1"/>
    <xf numFmtId="9" fontId="10" fillId="0" borderId="8" xfId="6" applyFont="1" applyBorder="1" applyAlignment="1">
      <alignment horizontal="center"/>
    </xf>
    <xf numFmtId="0" fontId="0" fillId="0" borderId="8" xfId="1" applyFont="1" applyBorder="1" applyAlignment="1">
      <alignment horizontal="center"/>
    </xf>
    <xf numFmtId="9" fontId="10" fillId="0" borderId="8" xfId="0" applyNumberFormat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0" xfId="1" applyFont="1" applyAlignment="1">
      <alignment horizontal="center"/>
    </xf>
    <xf numFmtId="9" fontId="2" fillId="0" borderId="0" xfId="1" applyNumberFormat="1" applyFont="1" applyAlignment="1">
      <alignment horizontal="center"/>
    </xf>
    <xf numFmtId="10" fontId="2" fillId="4" borderId="0" xfId="6" applyNumberFormat="1" applyFont="1" applyFill="1" applyAlignment="1">
      <alignment horizontal="center"/>
    </xf>
    <xf numFmtId="0" fontId="10" fillId="6" borderId="5" xfId="0" applyFont="1" applyFill="1" applyBorder="1" applyAlignment="1">
      <alignment horizontal="left"/>
    </xf>
    <xf numFmtId="0" fontId="17" fillId="6" borderId="8" xfId="0" applyFont="1" applyFill="1" applyBorder="1" applyAlignment="1">
      <alignment horizontal="left"/>
    </xf>
    <xf numFmtId="9" fontId="18" fillId="0" borderId="0" xfId="2" applyFont="1" applyFill="1" applyAlignment="1">
      <alignment horizontal="center"/>
    </xf>
    <xf numFmtId="0" fontId="16" fillId="3" borderId="0" xfId="1" applyFont="1" applyFill="1" applyAlignment="1">
      <alignment horizontal="center"/>
    </xf>
    <xf numFmtId="0" fontId="18" fillId="0" borderId="0" xfId="2" applyNumberFormat="1" applyFont="1" applyFill="1" applyAlignment="1">
      <alignment horizontal="center"/>
    </xf>
    <xf numFmtId="9" fontId="18" fillId="2" borderId="0" xfId="1" applyNumberFormat="1" applyFont="1" applyFill="1" applyAlignment="1">
      <alignment horizontal="center"/>
    </xf>
    <xf numFmtId="9" fontId="18" fillId="2" borderId="0" xfId="2" applyFont="1" applyFill="1" applyAlignment="1">
      <alignment horizontal="center"/>
    </xf>
    <xf numFmtId="0" fontId="18" fillId="2" borderId="0" xfId="2" applyNumberFormat="1" applyFont="1" applyFill="1" applyAlignment="1">
      <alignment horizontal="center"/>
    </xf>
    <xf numFmtId="0" fontId="16" fillId="3" borderId="0" xfId="1" applyFont="1" applyFill="1"/>
    <xf numFmtId="44" fontId="18" fillId="0" borderId="0" xfId="5" applyFont="1" applyFill="1"/>
    <xf numFmtId="164" fontId="18" fillId="0" borderId="0" xfId="5" applyNumberFormat="1" applyFont="1" applyFill="1"/>
    <xf numFmtId="44" fontId="18" fillId="0" borderId="0" xfId="5" applyFont="1" applyFill="1" applyBorder="1"/>
    <xf numFmtId="0" fontId="18" fillId="0" borderId="5" xfId="2" applyNumberFormat="1" applyFont="1" applyFill="1" applyBorder="1" applyAlignment="1">
      <alignment horizontal="left"/>
    </xf>
  </cellXfs>
  <cellStyles count="10">
    <cellStyle name="Comma 2" xfId="4" xr:uid="{3D9EDDF8-1E9F-4E26-87C5-A25092FA248A}"/>
    <cellStyle name="Currency 2" xfId="5" xr:uid="{E29C8D93-86AE-4030-A1D9-9007D1E4DD8D}"/>
    <cellStyle name="Normal" xfId="0" builtinId="0"/>
    <cellStyle name="Normal 2" xfId="1" xr:uid="{5E0D2106-A583-4222-BC12-92CEA41FB8AD}"/>
    <cellStyle name="Normal 2 2" xfId="7" xr:uid="{61A673B0-C067-4C74-B83F-930768D2B054}"/>
    <cellStyle name="Normal 3" xfId="9" xr:uid="{9FC9685A-459B-48B2-82C2-AE0B6B10BA39}"/>
    <cellStyle name="Normal 4" xfId="8" xr:uid="{C2B87F46-D9B7-4DC7-AB3E-520F97E901A2}"/>
    <cellStyle name="Percent" xfId="6" builtinId="5"/>
    <cellStyle name="Percent 2" xfId="2" xr:uid="{338431D9-A896-4099-9F41-15A74F11C4A6}"/>
    <cellStyle name="Percent 2 2" xfId="3" xr:uid="{E616B244-D8BE-4598-8E87-38D212B1B1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4989B-5F9C-4CD8-A7A8-878296F8D9B9}">
  <sheetPr codeName="Sheet1"/>
  <dimension ref="A1:K30"/>
  <sheetViews>
    <sheetView showGridLines="0" tabSelected="1" zoomScaleNormal="100" zoomScaleSheetLayoutView="100" workbookViewId="0"/>
  </sheetViews>
  <sheetFormatPr defaultColWidth="12" defaultRowHeight="14.5" customHeight="1" x14ac:dyDescent="0.35"/>
  <cols>
    <col min="1" max="1" width="25.6328125" style="1" customWidth="1"/>
    <col min="2" max="8" width="15.6328125" style="1" customWidth="1"/>
    <col min="9" max="9" width="1.6328125" style="1" customWidth="1"/>
    <col min="10" max="11" width="15.6328125" style="1" hidden="1" customWidth="1"/>
    <col min="12" max="16384" width="12" style="1"/>
  </cols>
  <sheetData>
    <row r="1" spans="1:11" ht="14.5" customHeight="1" x14ac:dyDescent="0.35">
      <c r="C1" s="28" t="s">
        <v>1</v>
      </c>
      <c r="D1" s="28"/>
      <c r="E1" s="28"/>
      <c r="F1" s="28"/>
      <c r="G1" s="28"/>
      <c r="H1" s="33" t="s">
        <v>0</v>
      </c>
    </row>
    <row r="2" spans="1:11" ht="14.5" customHeight="1" x14ac:dyDescent="0.35">
      <c r="C2" s="29">
        <v>2026</v>
      </c>
      <c r="D2" s="29">
        <f>C2+1</f>
        <v>2027</v>
      </c>
      <c r="E2" s="29">
        <f t="shared" ref="E2:G2" si="0">D2+1</f>
        <v>2028</v>
      </c>
      <c r="F2" s="29">
        <f t="shared" si="0"/>
        <v>2029</v>
      </c>
      <c r="G2" s="29">
        <f t="shared" si="0"/>
        <v>2030</v>
      </c>
      <c r="H2" s="66" t="s">
        <v>75</v>
      </c>
    </row>
    <row r="3" spans="1:11" ht="14.5" customHeight="1" x14ac:dyDescent="0.35">
      <c r="A3" s="11" t="s">
        <v>2</v>
      </c>
      <c r="B3" s="11"/>
      <c r="C3" s="11"/>
      <c r="D3" s="12"/>
      <c r="E3" s="12"/>
      <c r="F3" s="12"/>
      <c r="G3" s="12"/>
      <c r="H3" s="78" t="s">
        <v>76</v>
      </c>
      <c r="J3" s="60" t="s">
        <v>80</v>
      </c>
      <c r="K3" s="60" t="s">
        <v>74</v>
      </c>
    </row>
    <row r="4" spans="1:11" ht="14.5" customHeight="1" x14ac:dyDescent="0.35">
      <c r="A4" s="1" t="s">
        <v>3</v>
      </c>
      <c r="B4" s="67"/>
      <c r="C4" s="68"/>
      <c r="D4" s="68"/>
      <c r="E4" s="68"/>
      <c r="F4" s="68"/>
      <c r="G4" s="68"/>
      <c r="H4" s="34" t="s">
        <v>77</v>
      </c>
      <c r="I4" s="31"/>
      <c r="J4" s="61">
        <v>0.05</v>
      </c>
      <c r="K4" s="61">
        <v>0.12</v>
      </c>
    </row>
    <row r="5" spans="1:11" ht="14.5" customHeight="1" x14ac:dyDescent="0.35">
      <c r="A5" s="21" t="s">
        <v>4</v>
      </c>
      <c r="B5" s="67"/>
      <c r="C5" s="68"/>
      <c r="D5" s="68"/>
      <c r="E5" s="68"/>
      <c r="F5" s="68"/>
      <c r="G5" s="68"/>
      <c r="H5" s="35" t="s">
        <v>78</v>
      </c>
      <c r="I5" s="31"/>
      <c r="J5" s="59">
        <v>0.45</v>
      </c>
      <c r="K5" s="59">
        <v>0.4</v>
      </c>
    </row>
    <row r="6" spans="1:11" ht="14.5" customHeight="1" x14ac:dyDescent="0.35">
      <c r="A6" s="36" t="s">
        <v>79</v>
      </c>
      <c r="B6" s="67"/>
      <c r="C6" s="68"/>
      <c r="D6" s="68"/>
      <c r="E6" s="68"/>
      <c r="F6" s="68"/>
      <c r="G6" s="68"/>
      <c r="I6" s="31"/>
      <c r="J6" s="59">
        <v>0.35</v>
      </c>
      <c r="K6" s="59">
        <v>0.3</v>
      </c>
    </row>
    <row r="7" spans="1:11" ht="14.5" customHeight="1" x14ac:dyDescent="0.35">
      <c r="A7" s="1" t="s">
        <v>5</v>
      </c>
      <c r="C7" s="68"/>
      <c r="D7" s="68"/>
      <c r="E7" s="68"/>
      <c r="F7" s="68"/>
      <c r="G7" s="68"/>
      <c r="I7" s="31"/>
      <c r="J7" s="32"/>
      <c r="K7" s="32"/>
    </row>
    <row r="8" spans="1:11" ht="14.5" customHeight="1" x14ac:dyDescent="0.35">
      <c r="A8" s="1" t="s">
        <v>6</v>
      </c>
      <c r="C8" s="68"/>
      <c r="D8" s="68"/>
      <c r="E8" s="68"/>
      <c r="F8" s="68"/>
      <c r="G8" s="68"/>
    </row>
    <row r="9" spans="1:11" ht="14.5" customHeight="1" x14ac:dyDescent="0.35">
      <c r="A9" s="1" t="s">
        <v>7</v>
      </c>
      <c r="C9" s="68"/>
      <c r="D9" s="68"/>
      <c r="E9" s="68"/>
      <c r="F9" s="68"/>
      <c r="G9" s="68"/>
      <c r="J9" s="64"/>
      <c r="K9" s="64"/>
    </row>
    <row r="10" spans="1:11" ht="14.5" customHeight="1" x14ac:dyDescent="0.35">
      <c r="A10" s="11" t="s">
        <v>8</v>
      </c>
      <c r="B10" s="11"/>
      <c r="C10" s="69"/>
      <c r="D10" s="69"/>
      <c r="E10" s="69"/>
      <c r="F10" s="69"/>
      <c r="G10" s="69"/>
    </row>
    <row r="11" spans="1:11" ht="14.5" customHeight="1" x14ac:dyDescent="0.35">
      <c r="A11" s="1" t="s">
        <v>9</v>
      </c>
      <c r="B11" s="67"/>
      <c r="C11" s="70"/>
      <c r="D11" s="70"/>
      <c r="E11" s="70"/>
      <c r="F11" s="70"/>
      <c r="G11" s="70"/>
      <c r="J11" s="62">
        <v>70</v>
      </c>
      <c r="K11" s="62">
        <v>55</v>
      </c>
    </row>
    <row r="12" spans="1:11" ht="14.5" customHeight="1" x14ac:dyDescent="0.35">
      <c r="A12" s="1" t="s">
        <v>10</v>
      </c>
      <c r="B12" s="67"/>
      <c r="C12" s="70"/>
      <c r="D12" s="70"/>
      <c r="E12" s="70"/>
      <c r="F12" s="70"/>
      <c r="G12" s="70"/>
      <c r="J12" s="62">
        <v>100</v>
      </c>
      <c r="K12" s="62">
        <v>70</v>
      </c>
    </row>
    <row r="13" spans="1:11" ht="14.5" customHeight="1" x14ac:dyDescent="0.35">
      <c r="A13" s="1" t="s">
        <v>11</v>
      </c>
      <c r="C13" s="71"/>
      <c r="D13" s="71"/>
      <c r="E13" s="71"/>
      <c r="F13" s="71"/>
      <c r="G13" s="71"/>
      <c r="J13" s="63"/>
      <c r="K13" s="63"/>
    </row>
    <row r="14" spans="1:11" ht="14.5" customHeight="1" x14ac:dyDescent="0.35">
      <c r="A14" s="1" t="s">
        <v>12</v>
      </c>
      <c r="B14" s="67"/>
      <c r="C14" s="70"/>
      <c r="D14" s="70"/>
      <c r="E14" s="70"/>
      <c r="F14" s="70"/>
      <c r="G14" s="70"/>
      <c r="J14" s="62">
        <v>45</v>
      </c>
      <c r="K14" s="62">
        <v>60</v>
      </c>
    </row>
    <row r="15" spans="1:11" ht="14.5" customHeight="1" x14ac:dyDescent="0.35">
      <c r="A15" s="1" t="s">
        <v>13</v>
      </c>
      <c r="C15" s="72"/>
      <c r="D15" s="72"/>
      <c r="E15" s="72"/>
      <c r="F15" s="72"/>
      <c r="G15" s="72"/>
    </row>
    <row r="16" spans="1:11" ht="14.5" customHeight="1" x14ac:dyDescent="0.35">
      <c r="A16" s="1" t="s">
        <v>14</v>
      </c>
      <c r="C16" s="72"/>
      <c r="D16" s="72"/>
      <c r="E16" s="72"/>
      <c r="F16" s="72"/>
      <c r="G16" s="72"/>
    </row>
    <row r="17" spans="1:7" ht="14.5" customHeight="1" x14ac:dyDescent="0.35">
      <c r="A17" s="1" t="s">
        <v>15</v>
      </c>
      <c r="C17" s="73"/>
      <c r="D17" s="73"/>
      <c r="E17" s="73"/>
      <c r="F17" s="73"/>
      <c r="G17" s="73"/>
    </row>
    <row r="18" spans="1:7" ht="14.5" customHeight="1" x14ac:dyDescent="0.35">
      <c r="A18" s="11" t="s">
        <v>16</v>
      </c>
      <c r="B18" s="11"/>
      <c r="C18" s="74"/>
      <c r="D18" s="74"/>
      <c r="E18" s="74"/>
      <c r="F18" s="74"/>
      <c r="G18" s="74"/>
    </row>
    <row r="19" spans="1:7" ht="14.5" customHeight="1" x14ac:dyDescent="0.35">
      <c r="A19" s="2" t="s">
        <v>17</v>
      </c>
      <c r="B19" s="2"/>
      <c r="C19" s="75"/>
      <c r="D19" s="75"/>
      <c r="E19" s="75"/>
      <c r="F19" s="75"/>
      <c r="G19" s="75"/>
    </row>
    <row r="20" spans="1:7" ht="14.5" customHeight="1" x14ac:dyDescent="0.35">
      <c r="A20" s="1" t="s">
        <v>18</v>
      </c>
      <c r="C20" s="76"/>
      <c r="D20" s="76"/>
      <c r="E20" s="76"/>
      <c r="F20" s="76"/>
      <c r="G20" s="76"/>
    </row>
    <row r="21" spans="1:7" ht="14.5" customHeight="1" x14ac:dyDescent="0.35">
      <c r="A21" s="2" t="s">
        <v>19</v>
      </c>
      <c r="B21" s="2"/>
      <c r="C21" s="76"/>
      <c r="D21" s="76"/>
      <c r="E21" s="76"/>
      <c r="F21" s="76"/>
      <c r="G21" s="76"/>
    </row>
    <row r="22" spans="1:7" ht="14.5" customHeight="1" x14ac:dyDescent="0.35">
      <c r="A22" s="1" t="s">
        <v>71</v>
      </c>
      <c r="C22" s="76"/>
      <c r="D22" s="76"/>
      <c r="E22" s="76"/>
      <c r="F22" s="76"/>
      <c r="G22" s="76"/>
    </row>
    <row r="23" spans="1:7" ht="14.5" customHeight="1" x14ac:dyDescent="0.35">
      <c r="A23" s="1" t="s">
        <v>72</v>
      </c>
      <c r="C23" s="77"/>
      <c r="D23" s="77"/>
      <c r="E23" s="77"/>
      <c r="F23" s="77"/>
      <c r="G23" s="77"/>
    </row>
    <row r="24" spans="1:7" ht="14.5" customHeight="1" x14ac:dyDescent="0.35">
      <c r="A24" s="2" t="s">
        <v>20</v>
      </c>
      <c r="B24" s="2"/>
      <c r="C24" s="76"/>
      <c r="D24" s="76"/>
      <c r="E24" s="76"/>
      <c r="F24" s="76"/>
      <c r="G24" s="76"/>
    </row>
    <row r="25" spans="1:7" ht="14.5" customHeight="1" x14ac:dyDescent="0.35">
      <c r="A25" s="1" t="s">
        <v>21</v>
      </c>
      <c r="C25" s="76"/>
      <c r="D25" s="76"/>
      <c r="E25" s="76"/>
      <c r="F25" s="76"/>
      <c r="G25" s="76"/>
    </row>
    <row r="26" spans="1:7" ht="14.5" customHeight="1" x14ac:dyDescent="0.35">
      <c r="A26" s="1" t="s">
        <v>22</v>
      </c>
      <c r="C26" s="76"/>
      <c r="D26" s="76"/>
      <c r="E26" s="76"/>
      <c r="F26" s="76"/>
      <c r="G26" s="76"/>
    </row>
    <row r="27" spans="1:7" ht="14.5" customHeight="1" x14ac:dyDescent="0.35">
      <c r="A27" s="1" t="s">
        <v>23</v>
      </c>
      <c r="C27" s="76"/>
      <c r="D27" s="76"/>
      <c r="E27" s="76"/>
      <c r="F27" s="76"/>
      <c r="G27" s="76"/>
    </row>
    <row r="28" spans="1:7" ht="14.5" customHeight="1" x14ac:dyDescent="0.35">
      <c r="A28" s="1" t="s">
        <v>24</v>
      </c>
      <c r="C28" s="76"/>
      <c r="D28" s="76"/>
      <c r="E28" s="76"/>
      <c r="F28" s="76"/>
      <c r="G28" s="76"/>
    </row>
    <row r="29" spans="1:7" ht="14.5" customHeight="1" x14ac:dyDescent="0.35">
      <c r="A29" s="1" t="s">
        <v>25</v>
      </c>
      <c r="C29" s="76"/>
      <c r="D29" s="76"/>
      <c r="E29" s="76"/>
      <c r="F29" s="76"/>
      <c r="G29" s="76"/>
    </row>
    <row r="30" spans="1:7" ht="14.5" customHeight="1" x14ac:dyDescent="0.35">
      <c r="A30" s="3" t="s">
        <v>26</v>
      </c>
      <c r="B30" s="3"/>
    </row>
  </sheetData>
  <pageMargins left="0.7" right="0.7" top="0.75" bottom="0.75" header="0.3" footer="0.3"/>
  <pageSetup pageOrder="overThenDown" orientation="landscape" r:id="rId1"/>
  <headerFooter>
    <oddHeader>&amp;C&amp;F
&amp;A&amp;R&amp;G</oddHeader>
    <oddFooter>&amp;CPage 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77A3C-5B0B-4918-A00A-334C9FD3FF92}">
  <sheetPr codeName="Sheet8"/>
  <dimension ref="A1"/>
  <sheetViews>
    <sheetView zoomScaleNormal="100" zoomScaleSheetLayoutView="66" workbookViewId="0"/>
  </sheetViews>
  <sheetFormatPr defaultColWidth="12" defaultRowHeight="14.5" customHeight="1" x14ac:dyDescent="0.35"/>
  <cols>
    <col min="1" max="10" width="11.6328125" style="17" customWidth="1"/>
    <col min="11" max="16384" width="12" style="17"/>
  </cols>
  <sheetData/>
  <pageMargins left="0.7" right="0.7" top="0.75" bottom="0.75" header="0.3" footer="0.3"/>
  <pageSetup pageOrder="overThenDown" orientation="landscape" r:id="rId1"/>
  <headerFooter>
    <oddHeader>&amp;C&amp;F
&amp;A&amp;R&amp;G</oddHeader>
    <oddFooter>&amp;CPage 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E9A56-F693-4E65-BF33-BE1354507C2B}">
  <sheetPr codeName="Sheet2"/>
  <dimension ref="A1:G16"/>
  <sheetViews>
    <sheetView showGridLines="0" zoomScaleNormal="100" zoomScaleSheetLayoutView="100" workbookViewId="0"/>
  </sheetViews>
  <sheetFormatPr defaultColWidth="12" defaultRowHeight="14.5" customHeight="1" x14ac:dyDescent="0.35"/>
  <cols>
    <col min="1" max="1" width="25.6328125" style="1" customWidth="1"/>
    <col min="2" max="7" width="15.6328125" style="1" customWidth="1"/>
    <col min="8" max="16384" width="12" style="1"/>
  </cols>
  <sheetData>
    <row r="1" spans="1:7" ht="14.5" customHeight="1" x14ac:dyDescent="0.35">
      <c r="B1" s="50" t="s">
        <v>73</v>
      </c>
      <c r="C1" s="30" t="s">
        <v>1</v>
      </c>
      <c r="D1" s="30"/>
      <c r="E1" s="30"/>
      <c r="F1" s="30"/>
      <c r="G1" s="30"/>
    </row>
    <row r="2" spans="1:7" ht="14.5" customHeight="1" x14ac:dyDescent="0.35">
      <c r="B2" s="50">
        <v>2025</v>
      </c>
      <c r="C2" s="29">
        <f>Assumptions!C2</f>
        <v>2026</v>
      </c>
      <c r="D2" s="29">
        <f>Assumptions!D2</f>
        <v>2027</v>
      </c>
      <c r="E2" s="29">
        <f>Assumptions!E2</f>
        <v>2028</v>
      </c>
      <c r="F2" s="29">
        <f>Assumptions!F2</f>
        <v>2029</v>
      </c>
      <c r="G2" s="29">
        <f>Assumptions!G2</f>
        <v>2030</v>
      </c>
    </row>
    <row r="3" spans="1:7" ht="14.5" customHeight="1" x14ac:dyDescent="0.35">
      <c r="A3" s="13"/>
      <c r="B3" s="13"/>
      <c r="C3" s="13"/>
      <c r="D3" s="13"/>
      <c r="E3" s="13"/>
      <c r="F3" s="13"/>
      <c r="G3" s="13"/>
    </row>
    <row r="4" spans="1:7" ht="14.5" customHeight="1" x14ac:dyDescent="0.35">
      <c r="A4" s="1" t="s">
        <v>27</v>
      </c>
      <c r="B4" s="37">
        <v>13350950</v>
      </c>
      <c r="C4" s="4"/>
      <c r="D4" s="4"/>
      <c r="E4" s="4"/>
      <c r="F4" s="4"/>
      <c r="G4" s="4"/>
    </row>
    <row r="5" spans="1:7" ht="14.5" customHeight="1" x14ac:dyDescent="0.35">
      <c r="A5" s="1" t="s">
        <v>28</v>
      </c>
      <c r="B5" s="38">
        <v>6743000</v>
      </c>
      <c r="C5" s="5"/>
      <c r="D5" s="5"/>
      <c r="E5" s="5"/>
      <c r="F5" s="5"/>
      <c r="G5" s="5"/>
    </row>
    <row r="6" spans="1:7" ht="14.5" customHeight="1" x14ac:dyDescent="0.35">
      <c r="A6" s="1" t="s">
        <v>29</v>
      </c>
      <c r="B6" s="37">
        <f t="shared" ref="B6" si="0">B4-B5</f>
        <v>6607950</v>
      </c>
      <c r="C6" s="4"/>
      <c r="D6" s="4"/>
      <c r="E6" s="4"/>
      <c r="F6" s="4"/>
      <c r="G6" s="4"/>
    </row>
    <row r="7" spans="1:7" ht="14.5" customHeight="1" x14ac:dyDescent="0.35">
      <c r="A7" s="1" t="s">
        <v>30</v>
      </c>
      <c r="B7" s="39">
        <v>4287556</v>
      </c>
      <c r="C7" s="19"/>
      <c r="D7" s="19"/>
      <c r="E7" s="19"/>
      <c r="F7" s="19"/>
      <c r="G7" s="19"/>
    </row>
    <row r="8" spans="1:7" ht="14.5" customHeight="1" x14ac:dyDescent="0.35">
      <c r="A8" s="1" t="s">
        <v>70</v>
      </c>
      <c r="B8" s="38">
        <v>119466</v>
      </c>
      <c r="C8" s="5"/>
      <c r="D8" s="5"/>
      <c r="E8" s="5"/>
      <c r="F8" s="5"/>
      <c r="G8" s="5"/>
    </row>
    <row r="9" spans="1:7" ht="14.5" customHeight="1" x14ac:dyDescent="0.35">
      <c r="A9" s="1" t="s">
        <v>31</v>
      </c>
      <c r="B9" s="39">
        <f>B6-B7-B8</f>
        <v>2200928</v>
      </c>
      <c r="C9" s="19"/>
      <c r="D9" s="19"/>
      <c r="E9" s="19"/>
      <c r="F9" s="19"/>
      <c r="G9" s="19"/>
    </row>
    <row r="10" spans="1:7" ht="14.5" customHeight="1" x14ac:dyDescent="0.35">
      <c r="A10" s="1" t="s">
        <v>18</v>
      </c>
      <c r="B10" s="38">
        <v>1000000</v>
      </c>
      <c r="C10" s="5"/>
      <c r="D10" s="5"/>
      <c r="E10" s="5"/>
      <c r="F10" s="5"/>
      <c r="G10" s="5"/>
    </row>
    <row r="11" spans="1:7" ht="14.5" customHeight="1" x14ac:dyDescent="0.35">
      <c r="A11" s="1" t="s">
        <v>33</v>
      </c>
      <c r="B11" s="40">
        <f>B9-B10</f>
        <v>1200928</v>
      </c>
      <c r="C11" s="20"/>
      <c r="D11" s="20"/>
      <c r="E11" s="20"/>
      <c r="F11" s="20"/>
      <c r="G11" s="20"/>
    </row>
    <row r="12" spans="1:7" ht="14.5" customHeight="1" x14ac:dyDescent="0.35">
      <c r="A12" s="1" t="s">
        <v>34</v>
      </c>
      <c r="B12" s="38">
        <v>1000000</v>
      </c>
      <c r="C12" s="5"/>
      <c r="D12" s="5"/>
      <c r="E12" s="5"/>
      <c r="F12" s="5"/>
      <c r="G12" s="5"/>
    </row>
    <row r="13" spans="1:7" ht="14.5" customHeight="1" x14ac:dyDescent="0.35">
      <c r="A13" s="1" t="s">
        <v>35</v>
      </c>
      <c r="B13" s="39">
        <f>B11-B12</f>
        <v>200928</v>
      </c>
      <c r="C13" s="19"/>
      <c r="D13" s="19"/>
      <c r="E13" s="19"/>
      <c r="F13" s="19"/>
      <c r="G13" s="19"/>
    </row>
    <row r="14" spans="1:7" ht="14.5" customHeight="1" x14ac:dyDescent="0.35">
      <c r="A14" s="1" t="s">
        <v>36</v>
      </c>
      <c r="B14" s="38">
        <v>44204</v>
      </c>
      <c r="C14" s="5"/>
      <c r="D14" s="5"/>
      <c r="E14" s="5"/>
      <c r="F14" s="5"/>
      <c r="G14" s="5"/>
    </row>
    <row r="15" spans="1:7" ht="14.5" customHeight="1" thickBot="1" x14ac:dyDescent="0.4">
      <c r="A15" s="1" t="s">
        <v>37</v>
      </c>
      <c r="B15" s="41">
        <f>B13-B14</f>
        <v>156724</v>
      </c>
      <c r="C15" s="6"/>
      <c r="D15" s="6"/>
      <c r="E15" s="6"/>
      <c r="F15" s="6"/>
      <c r="G15" s="6"/>
    </row>
    <row r="16" spans="1:7" ht="14.5" customHeight="1" thickTop="1" x14ac:dyDescent="0.35">
      <c r="A16" s="1" t="s">
        <v>38</v>
      </c>
      <c r="B16" s="65">
        <f>B15/B4</f>
        <v>1.173879012354926E-2</v>
      </c>
      <c r="C16" s="42"/>
      <c r="D16" s="42"/>
      <c r="E16" s="42"/>
      <c r="F16" s="42"/>
      <c r="G16" s="42"/>
    </row>
  </sheetData>
  <pageMargins left="0.7" right="0.7" top="0.75" bottom="0.75" header="0.3" footer="0.3"/>
  <pageSetup pageOrder="overThenDown" orientation="landscape" r:id="rId1"/>
  <headerFooter>
    <oddHeader>&amp;C&amp;F
&amp;A&amp;R&amp;G</oddHeader>
    <oddFooter>&amp;CPage 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A1314-20E2-4948-93E6-3753CED8A934}">
  <dimension ref="A1:G16"/>
  <sheetViews>
    <sheetView showGridLines="0" zoomScaleNormal="100" zoomScaleSheetLayoutView="100" workbookViewId="0"/>
  </sheetViews>
  <sheetFormatPr defaultColWidth="12" defaultRowHeight="14.5" customHeight="1" x14ac:dyDescent="0.35"/>
  <cols>
    <col min="1" max="1" width="25.6328125" style="1" customWidth="1"/>
    <col min="2" max="7" width="15.6328125" style="1" customWidth="1"/>
    <col min="8" max="16384" width="12" style="1"/>
  </cols>
  <sheetData>
    <row r="1" spans="1:7" ht="14.5" customHeight="1" x14ac:dyDescent="0.35">
      <c r="B1" s="50" t="s">
        <v>73</v>
      </c>
      <c r="C1" s="30" t="s">
        <v>1</v>
      </c>
      <c r="D1" s="30"/>
      <c r="E1" s="30"/>
      <c r="F1" s="30"/>
      <c r="G1" s="30"/>
    </row>
    <row r="2" spans="1:7" ht="14.5" customHeight="1" x14ac:dyDescent="0.35">
      <c r="B2" s="50">
        <v>2025</v>
      </c>
      <c r="C2" s="29">
        <f>Assumptions!C2</f>
        <v>2026</v>
      </c>
      <c r="D2" s="29">
        <f>Assumptions!D2</f>
        <v>2027</v>
      </c>
      <c r="E2" s="29">
        <f>Assumptions!E2</f>
        <v>2028</v>
      </c>
      <c r="F2" s="29">
        <f>Assumptions!F2</f>
        <v>2029</v>
      </c>
      <c r="G2" s="29">
        <f>Assumptions!G2</f>
        <v>2030</v>
      </c>
    </row>
    <row r="3" spans="1:7" ht="14.5" customHeight="1" x14ac:dyDescent="0.35">
      <c r="A3" s="13"/>
      <c r="B3" s="13"/>
      <c r="C3" s="13"/>
      <c r="D3" s="13"/>
      <c r="E3" s="13"/>
      <c r="F3" s="13"/>
      <c r="G3" s="13"/>
    </row>
    <row r="4" spans="1:7" ht="14.5" customHeight="1" x14ac:dyDescent="0.35">
      <c r="A4" s="1" t="s">
        <v>27</v>
      </c>
      <c r="B4" s="37">
        <v>13350950</v>
      </c>
      <c r="C4" s="4">
        <v>14018497.5</v>
      </c>
      <c r="D4" s="4">
        <v>14719422.375</v>
      </c>
      <c r="E4" s="4">
        <v>15455393.49375</v>
      </c>
      <c r="F4" s="4">
        <v>16228163.168437501</v>
      </c>
      <c r="G4" s="4">
        <v>17039571.326859377</v>
      </c>
    </row>
    <row r="5" spans="1:7" ht="14.5" customHeight="1" x14ac:dyDescent="0.35">
      <c r="A5" s="1" t="s">
        <v>28</v>
      </c>
      <c r="B5" s="38">
        <v>6743000</v>
      </c>
      <c r="C5" s="5">
        <v>6308323.875</v>
      </c>
      <c r="D5" s="5">
        <v>6623740.0687500006</v>
      </c>
      <c r="E5" s="5">
        <v>6954927.0721875001</v>
      </c>
      <c r="F5" s="5">
        <v>7302673.4257968757</v>
      </c>
      <c r="G5" s="5">
        <v>7667807.0970867202</v>
      </c>
    </row>
    <row r="6" spans="1:7" ht="14.5" customHeight="1" x14ac:dyDescent="0.35">
      <c r="A6" s="1" t="s">
        <v>29</v>
      </c>
      <c r="B6" s="37">
        <v>6607950</v>
      </c>
      <c r="C6" s="4">
        <v>7710173.625</v>
      </c>
      <c r="D6" s="4">
        <v>8095682.3062499994</v>
      </c>
      <c r="E6" s="4">
        <v>8500466.4215625003</v>
      </c>
      <c r="F6" s="4">
        <v>8925489.7426406257</v>
      </c>
      <c r="G6" s="4">
        <v>9371764.2297726572</v>
      </c>
    </row>
    <row r="7" spans="1:7" ht="14.5" customHeight="1" x14ac:dyDescent="0.35">
      <c r="A7" s="1" t="s">
        <v>30</v>
      </c>
      <c r="B7" s="39">
        <v>4287556</v>
      </c>
      <c r="C7" s="19">
        <v>4906474.125</v>
      </c>
      <c r="D7" s="19">
        <v>5151797.8312499998</v>
      </c>
      <c r="E7" s="19">
        <v>5409387.7228124999</v>
      </c>
      <c r="F7" s="19">
        <v>5679857.1089531248</v>
      </c>
      <c r="G7" s="19">
        <v>5963849.9644007813</v>
      </c>
    </row>
    <row r="8" spans="1:7" ht="14.5" customHeight="1" x14ac:dyDescent="0.35">
      <c r="A8" s="1" t="s">
        <v>70</v>
      </c>
      <c r="B8" s="38">
        <v>119466</v>
      </c>
      <c r="C8" s="5">
        <v>140184.97500000001</v>
      </c>
      <c r="D8" s="5">
        <v>147194.22375</v>
      </c>
      <c r="E8" s="5">
        <v>154553.93493750002</v>
      </c>
      <c r="F8" s="5">
        <v>162281.63168437502</v>
      </c>
      <c r="G8" s="5">
        <v>170395.71326859377</v>
      </c>
    </row>
    <row r="9" spans="1:7" ht="14.5" customHeight="1" x14ac:dyDescent="0.35">
      <c r="A9" s="1" t="s">
        <v>31</v>
      </c>
      <c r="B9" s="39">
        <v>2200928</v>
      </c>
      <c r="C9" s="19">
        <v>2663514.5249999999</v>
      </c>
      <c r="D9" s="19">
        <v>2796690.2512499997</v>
      </c>
      <c r="E9" s="19">
        <v>2936524.7638125005</v>
      </c>
      <c r="F9" s="19">
        <v>3083351.0020031258</v>
      </c>
      <c r="G9" s="19">
        <v>3237518.552103282</v>
      </c>
    </row>
    <row r="10" spans="1:7" ht="14.5" customHeight="1" x14ac:dyDescent="0.35">
      <c r="A10" s="1" t="s">
        <v>18</v>
      </c>
      <c r="B10" s="38">
        <v>1000000</v>
      </c>
      <c r="C10" s="5">
        <v>1000000</v>
      </c>
      <c r="D10" s="5">
        <v>1000000</v>
      </c>
      <c r="E10" s="5">
        <v>1000000</v>
      </c>
      <c r="F10" s="5">
        <v>1000000</v>
      </c>
      <c r="G10" s="5">
        <v>1000000</v>
      </c>
    </row>
    <row r="11" spans="1:7" ht="14.5" customHeight="1" x14ac:dyDescent="0.35">
      <c r="A11" s="1" t="s">
        <v>33</v>
      </c>
      <c r="B11" s="40">
        <v>1200928</v>
      </c>
      <c r="C11" s="20">
        <v>1663514.5249999999</v>
      </c>
      <c r="D11" s="20">
        <v>1796690.2512499997</v>
      </c>
      <c r="E11" s="20">
        <v>1936524.7638125005</v>
      </c>
      <c r="F11" s="20">
        <v>2083351.0020031258</v>
      </c>
      <c r="G11" s="20">
        <v>2237518.552103282</v>
      </c>
    </row>
    <row r="12" spans="1:7" ht="14.5" customHeight="1" x14ac:dyDescent="0.35">
      <c r="A12" s="1" t="s">
        <v>34</v>
      </c>
      <c r="B12" s="38">
        <v>1000000</v>
      </c>
      <c r="C12" s="5">
        <v>1000000</v>
      </c>
      <c r="D12" s="5">
        <v>1000000</v>
      </c>
      <c r="E12" s="5">
        <v>1000000</v>
      </c>
      <c r="F12" s="5">
        <v>1000000</v>
      </c>
      <c r="G12" s="5">
        <v>1000000</v>
      </c>
    </row>
    <row r="13" spans="1:7" ht="14.5" customHeight="1" x14ac:dyDescent="0.35">
      <c r="A13" s="1" t="s">
        <v>35</v>
      </c>
      <c r="B13" s="39">
        <v>200928</v>
      </c>
      <c r="C13" s="19">
        <v>663514.52499999991</v>
      </c>
      <c r="D13" s="19">
        <v>796690.25124999974</v>
      </c>
      <c r="E13" s="19">
        <v>936524.76381250052</v>
      </c>
      <c r="F13" s="19">
        <v>1083351.0020031258</v>
      </c>
      <c r="G13" s="19">
        <v>1237518.552103282</v>
      </c>
    </row>
    <row r="14" spans="1:7" ht="14.5" customHeight="1" x14ac:dyDescent="0.35">
      <c r="A14" s="1" t="s">
        <v>36</v>
      </c>
      <c r="B14" s="38">
        <v>44204</v>
      </c>
      <c r="C14" s="5">
        <v>145973.19549999997</v>
      </c>
      <c r="D14" s="5">
        <v>175271.85527499995</v>
      </c>
      <c r="E14" s="5">
        <v>206035.44803875012</v>
      </c>
      <c r="F14" s="5">
        <v>238337.2204406877</v>
      </c>
      <c r="G14" s="5">
        <v>272254.08146272204</v>
      </c>
    </row>
    <row r="15" spans="1:7" ht="14.5" customHeight="1" thickBot="1" x14ac:dyDescent="0.4">
      <c r="A15" s="1" t="s">
        <v>37</v>
      </c>
      <c r="B15" s="41">
        <v>156724</v>
      </c>
      <c r="C15" s="6">
        <v>517541.32949999993</v>
      </c>
      <c r="D15" s="6">
        <v>621418.39597499976</v>
      </c>
      <c r="E15" s="6">
        <v>730489.31577375042</v>
      </c>
      <c r="F15" s="6">
        <v>845013.78156243812</v>
      </c>
      <c r="G15" s="6">
        <v>965264.47064055991</v>
      </c>
    </row>
    <row r="16" spans="1:7" ht="14.5" customHeight="1" thickTop="1" x14ac:dyDescent="0.35">
      <c r="A16" s="1" t="s">
        <v>38</v>
      </c>
      <c r="B16" s="65">
        <v>1.173879012354926E-2</v>
      </c>
      <c r="C16" s="42">
        <v>3.69184593070691E-2</v>
      </c>
      <c r="D16" s="42">
        <v>4.2217580292446752E-2</v>
      </c>
      <c r="E16" s="42">
        <v>4.7264362183282664E-2</v>
      </c>
      <c r="F16" s="42">
        <v>5.2070821126935875E-2</v>
      </c>
      <c r="G16" s="42">
        <v>5.6648401073272257E-2</v>
      </c>
    </row>
  </sheetData>
  <pageMargins left="0.7" right="0.7" top="0.75" bottom="0.75" header="0.3" footer="0.3"/>
  <pageSetup pageOrder="overThenDown" orientation="landscape" r:id="rId1"/>
  <headerFooter>
    <oddHeader>&amp;C&amp;F
&amp;A&amp;R&amp;G</oddHeader>
    <oddFooter>&amp;C&amp;P/&amp;N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A8C44-C56D-4C37-B714-82D5B3BEBA0C}">
  <sheetPr codeName="Sheet3"/>
  <dimension ref="A1:M20"/>
  <sheetViews>
    <sheetView showGridLines="0" zoomScaleNormal="100" workbookViewId="0"/>
  </sheetViews>
  <sheetFormatPr defaultColWidth="12" defaultRowHeight="14.5" customHeight="1" x14ac:dyDescent="0.35"/>
  <cols>
    <col min="1" max="1" width="25.6328125" style="1" customWidth="1"/>
    <col min="2" max="8" width="15.6328125" style="1" customWidth="1"/>
    <col min="9" max="16384" width="12" style="1"/>
  </cols>
  <sheetData>
    <row r="1" spans="1:13" ht="14.5" customHeight="1" x14ac:dyDescent="0.35">
      <c r="B1" s="50" t="str">
        <f>'Income Statement'!B1</f>
        <v>Actuals</v>
      </c>
      <c r="C1" s="30" t="s">
        <v>1</v>
      </c>
      <c r="D1" s="30"/>
      <c r="E1" s="30"/>
      <c r="F1" s="30"/>
      <c r="G1" s="30"/>
    </row>
    <row r="2" spans="1:13" ht="14.5" customHeight="1" x14ac:dyDescent="0.35">
      <c r="B2" s="50">
        <f>'Income Statement'!B2</f>
        <v>2025</v>
      </c>
      <c r="C2" s="29">
        <f>'Income Statement'!C2</f>
        <v>2026</v>
      </c>
      <c r="D2" s="29">
        <f>'Income Statement'!D2</f>
        <v>2027</v>
      </c>
      <c r="E2" s="29">
        <f>'Income Statement'!E2</f>
        <v>2028</v>
      </c>
      <c r="F2" s="29">
        <f>'Income Statement'!F2</f>
        <v>2029</v>
      </c>
      <c r="G2" s="29">
        <f>'Income Statement'!G2</f>
        <v>2030</v>
      </c>
    </row>
    <row r="3" spans="1:13" ht="14.5" customHeight="1" x14ac:dyDescent="0.35">
      <c r="A3" s="11" t="s">
        <v>39</v>
      </c>
      <c r="B3" s="13"/>
      <c r="C3" s="13"/>
      <c r="D3" s="13"/>
      <c r="E3" s="13"/>
      <c r="F3" s="13"/>
      <c r="G3" s="13"/>
    </row>
    <row r="4" spans="1:13" ht="14.5" customHeight="1" x14ac:dyDescent="0.35">
      <c r="A4" s="1" t="s">
        <v>40</v>
      </c>
      <c r="B4" s="43">
        <v>2126450</v>
      </c>
      <c r="C4" s="47"/>
      <c r="D4" s="47"/>
      <c r="E4" s="47"/>
      <c r="F4" s="47"/>
      <c r="G4" s="47"/>
      <c r="I4" s="47"/>
      <c r="J4" s="47"/>
      <c r="K4" s="47"/>
      <c r="L4" s="47"/>
      <c r="M4" s="47"/>
    </row>
    <row r="5" spans="1:13" ht="14.5" customHeight="1" x14ac:dyDescent="0.35">
      <c r="A5" s="1" t="s">
        <v>41</v>
      </c>
      <c r="B5" s="43">
        <v>2000002</v>
      </c>
      <c r="C5" s="10"/>
      <c r="D5" s="10"/>
      <c r="E5" s="10"/>
      <c r="F5" s="10"/>
      <c r="G5" s="10"/>
    </row>
    <row r="6" spans="1:13" ht="14.5" customHeight="1" x14ac:dyDescent="0.35">
      <c r="A6" s="1" t="s">
        <v>42</v>
      </c>
      <c r="B6" s="43">
        <v>2547463</v>
      </c>
      <c r="C6" s="10"/>
      <c r="D6" s="10"/>
      <c r="E6" s="10"/>
      <c r="F6" s="10"/>
      <c r="G6" s="10"/>
    </row>
    <row r="7" spans="1:13" ht="14.5" customHeight="1" x14ac:dyDescent="0.35">
      <c r="A7" s="1" t="s">
        <v>43</v>
      </c>
      <c r="B7" s="44">
        <v>390178</v>
      </c>
      <c r="C7" s="48"/>
      <c r="D7" s="48"/>
      <c r="E7" s="48"/>
      <c r="F7" s="48"/>
      <c r="G7" s="48"/>
    </row>
    <row r="8" spans="1:13" ht="14.5" customHeight="1" x14ac:dyDescent="0.35">
      <c r="A8" s="1" t="s">
        <v>44</v>
      </c>
      <c r="B8" s="43">
        <v>7064093</v>
      </c>
      <c r="C8" s="10"/>
      <c r="D8" s="10"/>
      <c r="E8" s="10"/>
      <c r="F8" s="10"/>
      <c r="G8" s="10"/>
    </row>
    <row r="9" spans="1:13" ht="14.5" customHeight="1" x14ac:dyDescent="0.35">
      <c r="A9" s="21" t="s">
        <v>45</v>
      </c>
      <c r="B9" s="44">
        <v>15000000</v>
      </c>
      <c r="C9" s="48"/>
      <c r="D9" s="48"/>
      <c r="E9" s="48"/>
      <c r="F9" s="48"/>
      <c r="G9" s="48"/>
    </row>
    <row r="10" spans="1:13" ht="14.5" customHeight="1" thickBot="1" x14ac:dyDescent="0.4">
      <c r="A10" s="22" t="s">
        <v>46</v>
      </c>
      <c r="B10" s="45">
        <v>22064093</v>
      </c>
      <c r="C10" s="24"/>
      <c r="D10" s="24"/>
      <c r="E10" s="24"/>
      <c r="F10" s="24"/>
      <c r="G10" s="24"/>
    </row>
    <row r="11" spans="1:13" ht="14.5" customHeight="1" thickTop="1" x14ac:dyDescent="0.35">
      <c r="A11" s="11" t="s">
        <v>47</v>
      </c>
      <c r="B11" s="14"/>
      <c r="C11" s="49"/>
      <c r="D11" s="49"/>
      <c r="E11" s="49"/>
      <c r="F11" s="49"/>
      <c r="G11" s="49"/>
    </row>
    <row r="12" spans="1:13" ht="14.5" customHeight="1" x14ac:dyDescent="0.35">
      <c r="A12" s="1" t="s">
        <v>48</v>
      </c>
      <c r="B12" s="43">
        <v>954675</v>
      </c>
      <c r="C12" s="10"/>
      <c r="D12" s="10"/>
      <c r="E12" s="10"/>
      <c r="F12" s="10"/>
      <c r="G12" s="10"/>
    </row>
    <row r="13" spans="1:13" ht="14.5" customHeight="1" x14ac:dyDescent="0.35">
      <c r="A13" s="1" t="s">
        <v>68</v>
      </c>
      <c r="B13" s="43">
        <v>1665471</v>
      </c>
      <c r="C13" s="10"/>
      <c r="D13" s="10"/>
      <c r="E13" s="10"/>
      <c r="F13" s="10"/>
      <c r="G13" s="10"/>
    </row>
    <row r="14" spans="1:13" ht="14.5" customHeight="1" x14ac:dyDescent="0.35">
      <c r="A14" s="1" t="s">
        <v>64</v>
      </c>
      <c r="B14" s="44">
        <v>650123</v>
      </c>
      <c r="C14" s="48"/>
      <c r="D14" s="48"/>
      <c r="E14" s="48"/>
      <c r="F14" s="48"/>
      <c r="G14" s="48"/>
    </row>
    <row r="15" spans="1:13" ht="14.5" customHeight="1" x14ac:dyDescent="0.35">
      <c r="A15" s="1" t="s">
        <v>69</v>
      </c>
      <c r="B15" s="43">
        <v>3270269</v>
      </c>
      <c r="C15" s="7"/>
      <c r="D15" s="7"/>
      <c r="E15" s="7"/>
      <c r="F15" s="7"/>
      <c r="G15" s="7"/>
    </row>
    <row r="16" spans="1:13" ht="14.5" customHeight="1" x14ac:dyDescent="0.35">
      <c r="A16" s="1" t="s">
        <v>50</v>
      </c>
      <c r="B16" s="44">
        <v>10000000</v>
      </c>
      <c r="C16" s="48"/>
      <c r="D16" s="48"/>
      <c r="E16" s="48"/>
      <c r="F16" s="48"/>
      <c r="G16" s="48"/>
    </row>
    <row r="17" spans="1:7" ht="14.5" customHeight="1" x14ac:dyDescent="0.35">
      <c r="A17" s="18" t="s">
        <v>51</v>
      </c>
      <c r="B17" s="43">
        <v>13270269</v>
      </c>
      <c r="C17" s="7"/>
      <c r="D17" s="7"/>
      <c r="E17" s="7"/>
      <c r="F17" s="7"/>
      <c r="G17" s="7"/>
    </row>
    <row r="18" spans="1:7" ht="14.5" customHeight="1" x14ac:dyDescent="0.35">
      <c r="A18" s="1" t="s">
        <v>52</v>
      </c>
      <c r="B18" s="44">
        <v>8793824</v>
      </c>
      <c r="C18" s="48"/>
      <c r="D18" s="48"/>
      <c r="E18" s="48"/>
      <c r="F18" s="48"/>
      <c r="G18" s="48"/>
    </row>
    <row r="19" spans="1:7" ht="14.5" customHeight="1" thickBot="1" x14ac:dyDescent="0.4">
      <c r="A19" s="22" t="s">
        <v>53</v>
      </c>
      <c r="B19" s="46">
        <v>22064093</v>
      </c>
      <c r="C19" s="23"/>
      <c r="D19" s="23"/>
      <c r="E19" s="23"/>
      <c r="F19" s="23"/>
      <c r="G19" s="23"/>
    </row>
    <row r="20" spans="1:7" ht="14.5" customHeight="1" thickTop="1" x14ac:dyDescent="0.35">
      <c r="A20" s="1" t="s">
        <v>54</v>
      </c>
      <c r="B20" s="1" t="b">
        <v>1</v>
      </c>
    </row>
  </sheetData>
  <pageMargins left="0.7" right="0.7" top="0.75" bottom="0.75" header="0.3" footer="0.3"/>
  <pageSetup pageOrder="overThenDown" orientation="landscape" r:id="rId1"/>
  <headerFooter>
    <oddHeader>&amp;C&amp;F
&amp;A&amp;R&amp;G</oddHeader>
    <oddFooter>&amp;CPage &amp;P/&amp;N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B0F38-7E65-4059-800F-CD17F2E7F102}">
  <dimension ref="A1:G20"/>
  <sheetViews>
    <sheetView showGridLines="0" zoomScaleNormal="100" workbookViewId="0"/>
  </sheetViews>
  <sheetFormatPr defaultColWidth="12" defaultRowHeight="14.5" customHeight="1" x14ac:dyDescent="0.35"/>
  <cols>
    <col min="1" max="1" width="25.6328125" style="1" customWidth="1"/>
    <col min="2" max="7" width="15.6328125" style="1" customWidth="1"/>
    <col min="8" max="16384" width="12" style="1"/>
  </cols>
  <sheetData>
    <row r="1" spans="1:7" ht="14.5" customHeight="1" x14ac:dyDescent="0.35">
      <c r="B1" s="50" t="str">
        <f>'Income Statement'!B1</f>
        <v>Actuals</v>
      </c>
      <c r="C1" s="30" t="s">
        <v>1</v>
      </c>
      <c r="D1" s="30"/>
      <c r="E1" s="30"/>
      <c r="F1" s="30"/>
      <c r="G1" s="30"/>
    </row>
    <row r="2" spans="1:7" ht="14.5" customHeight="1" x14ac:dyDescent="0.35">
      <c r="B2" s="50">
        <f>'Income Statement'!B2</f>
        <v>2025</v>
      </c>
      <c r="C2" s="29">
        <f>'Income Statement'!C2</f>
        <v>2026</v>
      </c>
      <c r="D2" s="29">
        <f>'Income Statement'!D2</f>
        <v>2027</v>
      </c>
      <c r="E2" s="29">
        <f>'Income Statement'!E2</f>
        <v>2028</v>
      </c>
      <c r="F2" s="29">
        <f>'Income Statement'!F2</f>
        <v>2029</v>
      </c>
      <c r="G2" s="29">
        <f>'Income Statement'!G2</f>
        <v>2030</v>
      </c>
    </row>
    <row r="3" spans="1:7" ht="14.5" customHeight="1" x14ac:dyDescent="0.35">
      <c r="A3" s="11" t="s">
        <v>39</v>
      </c>
      <c r="B3" s="13"/>
      <c r="C3" s="13"/>
      <c r="D3" s="13"/>
      <c r="E3" s="13"/>
      <c r="F3" s="13"/>
      <c r="G3" s="13"/>
    </row>
    <row r="4" spans="1:7" ht="14.5" customHeight="1" x14ac:dyDescent="0.35">
      <c r="A4" s="1" t="s">
        <v>40</v>
      </c>
      <c r="B4" s="43">
        <v>3221646</v>
      </c>
      <c r="C4" s="47">
        <v>1083270.2202534247</v>
      </c>
      <c r="D4" s="47">
        <v>1543283.8607660953</v>
      </c>
      <c r="E4" s="47">
        <v>2104298.1833044011</v>
      </c>
      <c r="F4" s="47">
        <v>2771363.2219696203</v>
      </c>
      <c r="G4" s="47">
        <v>3549781.5125681036</v>
      </c>
    </row>
    <row r="5" spans="1:7" ht="14.5" customHeight="1" x14ac:dyDescent="0.35">
      <c r="A5" s="1" t="s">
        <v>41</v>
      </c>
      <c r="B5" s="43">
        <v>2002000</v>
      </c>
      <c r="C5" s="10">
        <v>2688478.9726027399</v>
      </c>
      <c r="D5" s="10">
        <v>2822902.9212328768</v>
      </c>
      <c r="E5" s="10">
        <v>2964048.0672945203</v>
      </c>
      <c r="F5" s="10">
        <v>3112250.4706592471</v>
      </c>
      <c r="G5" s="10">
        <v>3267862.9941922091</v>
      </c>
    </row>
    <row r="6" spans="1:7" ht="14.5" customHeight="1" x14ac:dyDescent="0.35">
      <c r="A6" s="1" t="s">
        <v>42</v>
      </c>
      <c r="B6" s="43">
        <v>2500000</v>
      </c>
      <c r="C6" s="10">
        <v>3840684.2465753425</v>
      </c>
      <c r="D6" s="10">
        <v>4032718.4589041099</v>
      </c>
      <c r="E6" s="10">
        <v>4234354.381849315</v>
      </c>
      <c r="F6" s="10">
        <v>4446072.1009417819</v>
      </c>
      <c r="G6" s="10">
        <v>4668375.70598887</v>
      </c>
    </row>
    <row r="7" spans="1:7" ht="14.5" customHeight="1" x14ac:dyDescent="0.35">
      <c r="A7" s="1" t="s">
        <v>43</v>
      </c>
      <c r="B7" s="44">
        <v>390178</v>
      </c>
      <c r="C7" s="48">
        <v>280369.95</v>
      </c>
      <c r="D7" s="48">
        <v>294388.44750000001</v>
      </c>
      <c r="E7" s="48">
        <v>309107.86987500003</v>
      </c>
      <c r="F7" s="48">
        <v>324563.26336875005</v>
      </c>
      <c r="G7" s="48">
        <v>340791.42653718754</v>
      </c>
    </row>
    <row r="8" spans="1:7" ht="14.5" customHeight="1" x14ac:dyDescent="0.35">
      <c r="A8" s="1" t="s">
        <v>44</v>
      </c>
      <c r="B8" s="43">
        <v>8113824</v>
      </c>
      <c r="C8" s="10">
        <v>7892803.3894315073</v>
      </c>
      <c r="D8" s="10">
        <v>8693293.688403083</v>
      </c>
      <c r="E8" s="10">
        <v>9611808.5023232382</v>
      </c>
      <c r="F8" s="10">
        <v>10654249.056939399</v>
      </c>
      <c r="G8" s="10">
        <v>11826811.639286371</v>
      </c>
    </row>
    <row r="9" spans="1:7" ht="14.5" customHeight="1" x14ac:dyDescent="0.35">
      <c r="A9" s="21" t="s">
        <v>45</v>
      </c>
      <c r="B9" s="44">
        <v>15000000</v>
      </c>
      <c r="C9" s="48">
        <v>15000000</v>
      </c>
      <c r="D9" s="48">
        <v>15000000</v>
      </c>
      <c r="E9" s="48">
        <v>15000000</v>
      </c>
      <c r="F9" s="48">
        <v>15000000</v>
      </c>
      <c r="G9" s="48">
        <v>15000000</v>
      </c>
    </row>
    <row r="10" spans="1:7" ht="14.5" customHeight="1" thickBot="1" x14ac:dyDescent="0.4">
      <c r="A10" s="22" t="s">
        <v>46</v>
      </c>
      <c r="B10" s="45">
        <v>23113824</v>
      </c>
      <c r="C10" s="24">
        <v>22892803.389431506</v>
      </c>
      <c r="D10" s="24">
        <v>23693293.688403085</v>
      </c>
      <c r="E10" s="24">
        <v>24611808.50232324</v>
      </c>
      <c r="F10" s="24">
        <v>25654249.056939401</v>
      </c>
      <c r="G10" s="24">
        <v>26826811.639286369</v>
      </c>
    </row>
    <row r="11" spans="1:7" ht="14.5" customHeight="1" thickTop="1" x14ac:dyDescent="0.35">
      <c r="A11" s="11" t="s">
        <v>47</v>
      </c>
      <c r="B11" s="14"/>
      <c r="C11" s="49"/>
      <c r="D11" s="49"/>
      <c r="E11" s="49"/>
      <c r="F11" s="49"/>
      <c r="G11" s="49"/>
    </row>
    <row r="12" spans="1:7" ht="14.5" customHeight="1" x14ac:dyDescent="0.35">
      <c r="A12" s="1" t="s">
        <v>48</v>
      </c>
      <c r="B12" s="43">
        <v>954675</v>
      </c>
      <c r="C12" s="10">
        <v>777738.55993150687</v>
      </c>
      <c r="D12" s="10">
        <v>816625.48792808235</v>
      </c>
      <c r="E12" s="10">
        <v>857456.76232448628</v>
      </c>
      <c r="F12" s="10">
        <v>900329.60044071078</v>
      </c>
      <c r="G12" s="10">
        <v>945346.08046274632</v>
      </c>
    </row>
    <row r="13" spans="1:7" ht="14.5" customHeight="1" x14ac:dyDescent="0.35">
      <c r="A13" s="1" t="s">
        <v>68</v>
      </c>
      <c r="B13" s="43">
        <v>665741</v>
      </c>
      <c r="C13" s="10">
        <v>2102774.625</v>
      </c>
      <c r="D13" s="10">
        <v>2207913.3562499997</v>
      </c>
      <c r="E13" s="10">
        <v>2318309.0240624999</v>
      </c>
      <c r="F13" s="10">
        <v>2434224.4752656249</v>
      </c>
      <c r="G13" s="10">
        <v>2555935.6990289064</v>
      </c>
    </row>
    <row r="14" spans="1:7" ht="14.5" customHeight="1" x14ac:dyDescent="0.35">
      <c r="A14" s="1" t="s">
        <v>64</v>
      </c>
      <c r="B14" s="44">
        <v>2699584</v>
      </c>
      <c r="C14" s="48">
        <v>700924.875</v>
      </c>
      <c r="D14" s="48">
        <v>735971.11875000002</v>
      </c>
      <c r="E14" s="48">
        <v>772769.67468750011</v>
      </c>
      <c r="F14" s="48">
        <v>811408.15842187509</v>
      </c>
      <c r="G14" s="48">
        <v>851978.56634296896</v>
      </c>
    </row>
    <row r="15" spans="1:7" ht="14.5" customHeight="1" x14ac:dyDescent="0.35">
      <c r="A15" s="1" t="s">
        <v>69</v>
      </c>
      <c r="B15" s="43">
        <v>4320000</v>
      </c>
      <c r="C15" s="7">
        <v>3581438.0599315069</v>
      </c>
      <c r="D15" s="7">
        <v>3760509.9629280819</v>
      </c>
      <c r="E15" s="7">
        <v>3948535.4610744864</v>
      </c>
      <c r="F15" s="7">
        <v>4145962.2341282107</v>
      </c>
      <c r="G15" s="7">
        <v>4353260.3458346222</v>
      </c>
    </row>
    <row r="16" spans="1:7" ht="14.5" customHeight="1" x14ac:dyDescent="0.35">
      <c r="A16" s="1" t="s">
        <v>50</v>
      </c>
      <c r="B16" s="44">
        <v>10000000</v>
      </c>
      <c r="C16" s="48">
        <v>10000000</v>
      </c>
      <c r="D16" s="48">
        <v>10000000</v>
      </c>
      <c r="E16" s="48">
        <v>10000000</v>
      </c>
      <c r="F16" s="48">
        <v>10000000</v>
      </c>
      <c r="G16" s="48">
        <v>10000000</v>
      </c>
    </row>
    <row r="17" spans="1:7" ht="14.5" customHeight="1" x14ac:dyDescent="0.35">
      <c r="A17" s="18" t="s">
        <v>51</v>
      </c>
      <c r="B17" s="43">
        <v>14320000</v>
      </c>
      <c r="C17" s="7">
        <v>13581438.059931507</v>
      </c>
      <c r="D17" s="7">
        <v>13760509.962928083</v>
      </c>
      <c r="E17" s="7">
        <v>13948535.461074486</v>
      </c>
      <c r="F17" s="7">
        <v>14145962.234128211</v>
      </c>
      <c r="G17" s="7">
        <v>14353260.345834622</v>
      </c>
    </row>
    <row r="18" spans="1:7" ht="14.5" customHeight="1" x14ac:dyDescent="0.35">
      <c r="A18" s="1" t="s">
        <v>52</v>
      </c>
      <c r="B18" s="44">
        <v>8793824</v>
      </c>
      <c r="C18" s="48">
        <v>9311365.3294999991</v>
      </c>
      <c r="D18" s="48">
        <v>9932783.7254749984</v>
      </c>
      <c r="E18" s="48">
        <v>10663273.041248748</v>
      </c>
      <c r="F18" s="48">
        <v>11508286.822811186</v>
      </c>
      <c r="G18" s="48">
        <v>12473551.293451747</v>
      </c>
    </row>
    <row r="19" spans="1:7" ht="14.5" customHeight="1" thickBot="1" x14ac:dyDescent="0.4">
      <c r="A19" s="22" t="s">
        <v>53</v>
      </c>
      <c r="B19" s="46">
        <v>23113824</v>
      </c>
      <c r="C19" s="23">
        <v>22892803.389431506</v>
      </c>
      <c r="D19" s="23">
        <v>23693293.688403081</v>
      </c>
      <c r="E19" s="23">
        <v>24611808.502323233</v>
      </c>
      <c r="F19" s="23">
        <v>25654249.056939397</v>
      </c>
      <c r="G19" s="23">
        <v>26826811.639286369</v>
      </c>
    </row>
    <row r="20" spans="1:7" ht="14.5" customHeight="1" thickTop="1" x14ac:dyDescent="0.35">
      <c r="A20" s="1" t="s">
        <v>54</v>
      </c>
      <c r="B20" s="1" t="b">
        <v>1</v>
      </c>
      <c r="C20" s="1" t="b">
        <v>1</v>
      </c>
      <c r="D20" s="1" t="b">
        <v>1</v>
      </c>
      <c r="E20" s="1" t="b">
        <v>1</v>
      </c>
      <c r="F20" s="1" t="b">
        <v>1</v>
      </c>
      <c r="G20" s="1" t="b">
        <v>1</v>
      </c>
    </row>
  </sheetData>
  <pageMargins left="0.7" right="0.7" top="0.75" bottom="0.75" header="0.3" footer="0.3"/>
  <pageSetup pageOrder="overThenDown" orientation="landscape" r:id="rId1"/>
  <headerFooter>
    <oddHeader>&amp;C&amp;F
&amp;A&amp;R&amp;G</oddHeader>
    <oddFooter>&amp;C&amp;P/&amp;N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4220F-50B7-4D5D-892F-FA21ED297452}">
  <sheetPr codeName="Sheet4"/>
  <dimension ref="A1:I27"/>
  <sheetViews>
    <sheetView showGridLines="0" zoomScaleNormal="100" workbookViewId="0"/>
  </sheetViews>
  <sheetFormatPr defaultColWidth="12" defaultRowHeight="14.5" customHeight="1" x14ac:dyDescent="0.35"/>
  <cols>
    <col min="1" max="1" width="25.6328125" style="1" customWidth="1"/>
    <col min="2" max="7" width="15.6328125" style="1" customWidth="1"/>
    <col min="8" max="16384" width="12" style="1"/>
  </cols>
  <sheetData>
    <row r="1" spans="1:9" ht="14.5" customHeight="1" x14ac:dyDescent="0.35">
      <c r="B1" s="50" t="str">
        <f>'Income Statement'!B1</f>
        <v>Actuals</v>
      </c>
      <c r="C1" s="30" t="s">
        <v>1</v>
      </c>
      <c r="D1" s="30"/>
      <c r="E1" s="30"/>
      <c r="F1" s="30"/>
      <c r="G1" s="30"/>
    </row>
    <row r="2" spans="1:9" ht="14.5" customHeight="1" x14ac:dyDescent="0.35">
      <c r="B2" s="50">
        <f>'Income Statement'!B2</f>
        <v>2025</v>
      </c>
      <c r="C2" s="29">
        <f>Assumptions!C2</f>
        <v>2026</v>
      </c>
      <c r="D2" s="29">
        <f>Assumptions!D2</f>
        <v>2027</v>
      </c>
      <c r="E2" s="29">
        <f>Assumptions!E2</f>
        <v>2028</v>
      </c>
      <c r="F2" s="29">
        <f>Assumptions!F2</f>
        <v>2029</v>
      </c>
      <c r="G2" s="29">
        <f>Assumptions!G2</f>
        <v>2030</v>
      </c>
    </row>
    <row r="3" spans="1:9" ht="14.5" customHeight="1" x14ac:dyDescent="0.35">
      <c r="A3" s="11" t="s">
        <v>55</v>
      </c>
      <c r="B3" s="13"/>
      <c r="C3" s="13"/>
      <c r="D3" s="13"/>
      <c r="E3" s="13"/>
      <c r="F3" s="13"/>
      <c r="G3" s="13"/>
    </row>
    <row r="4" spans="1:9" ht="14.5" customHeight="1" x14ac:dyDescent="0.35">
      <c r="A4" s="1" t="s">
        <v>37</v>
      </c>
      <c r="B4" s="51">
        <f>'Income Statement'!B15</f>
        <v>156724</v>
      </c>
      <c r="C4" s="10"/>
      <c r="D4" s="10"/>
      <c r="E4" s="10"/>
      <c r="F4" s="10"/>
      <c r="G4" s="10"/>
      <c r="I4" s="8"/>
    </row>
    <row r="5" spans="1:9" ht="14.5" customHeight="1" x14ac:dyDescent="0.35">
      <c r="A5" s="1" t="s">
        <v>32</v>
      </c>
      <c r="B5" s="51">
        <v>1000000</v>
      </c>
      <c r="C5" s="10"/>
      <c r="D5" s="10"/>
      <c r="E5" s="10"/>
      <c r="F5" s="10"/>
      <c r="G5" s="10"/>
    </row>
    <row r="6" spans="1:9" ht="14.5" customHeight="1" x14ac:dyDescent="0.35">
      <c r="A6" s="1" t="s">
        <v>56</v>
      </c>
      <c r="B6" s="51"/>
      <c r="C6" s="10"/>
      <c r="D6" s="10"/>
      <c r="E6" s="10"/>
      <c r="F6" s="10"/>
      <c r="G6" s="10"/>
    </row>
    <row r="7" spans="1:9" ht="14.5" customHeight="1" x14ac:dyDescent="0.35">
      <c r="A7" s="18" t="s">
        <v>41</v>
      </c>
      <c r="B7" s="51"/>
      <c r="C7" s="10"/>
      <c r="D7" s="10"/>
      <c r="E7" s="10"/>
      <c r="F7" s="10"/>
      <c r="G7" s="10"/>
    </row>
    <row r="8" spans="1:9" ht="14.5" customHeight="1" x14ac:dyDescent="0.35">
      <c r="A8" s="18" t="s">
        <v>42</v>
      </c>
      <c r="B8" s="51"/>
      <c r="C8" s="10"/>
      <c r="D8" s="10"/>
      <c r="E8" s="10"/>
      <c r="F8" s="10"/>
      <c r="G8" s="10"/>
    </row>
    <row r="9" spans="1:9" ht="14.5" customHeight="1" x14ac:dyDescent="0.35">
      <c r="A9" s="18" t="s">
        <v>43</v>
      </c>
      <c r="B9" s="51"/>
      <c r="C9" s="10"/>
      <c r="D9" s="10"/>
      <c r="E9" s="10"/>
      <c r="F9" s="10"/>
      <c r="G9" s="10"/>
    </row>
    <row r="10" spans="1:9" ht="14.5" customHeight="1" x14ac:dyDescent="0.35">
      <c r="A10" s="18" t="s">
        <v>48</v>
      </c>
      <c r="B10" s="51"/>
      <c r="C10" s="10"/>
      <c r="D10" s="10"/>
      <c r="E10" s="10"/>
      <c r="F10" s="10"/>
      <c r="G10" s="10"/>
    </row>
    <row r="11" spans="1:9" ht="14.5" customHeight="1" x14ac:dyDescent="0.35">
      <c r="A11" s="18" t="s">
        <v>49</v>
      </c>
      <c r="B11" s="51"/>
      <c r="C11" s="10"/>
      <c r="D11" s="10"/>
      <c r="E11" s="10"/>
      <c r="F11" s="10"/>
      <c r="G11" s="10"/>
    </row>
    <row r="12" spans="1:9" ht="14.5" customHeight="1" x14ac:dyDescent="0.35">
      <c r="A12" s="25" t="s">
        <v>64</v>
      </c>
      <c r="B12" s="52"/>
      <c r="C12" s="48"/>
      <c r="D12" s="48"/>
      <c r="E12" s="48"/>
      <c r="F12" s="48"/>
      <c r="G12" s="48"/>
    </row>
    <row r="13" spans="1:9" ht="14.5" customHeight="1" x14ac:dyDescent="0.35">
      <c r="A13" s="26" t="s">
        <v>57</v>
      </c>
      <c r="B13" s="51"/>
      <c r="C13" s="10"/>
      <c r="D13" s="10"/>
      <c r="E13" s="10"/>
      <c r="F13" s="10"/>
      <c r="G13" s="10"/>
    </row>
    <row r="14" spans="1:9" ht="14.5" customHeight="1" thickBot="1" x14ac:dyDescent="0.4">
      <c r="A14" s="22" t="s">
        <v>65</v>
      </c>
      <c r="B14" s="53"/>
      <c r="C14" s="55"/>
      <c r="D14" s="55"/>
      <c r="E14" s="55"/>
      <c r="F14" s="55"/>
      <c r="G14" s="55"/>
    </row>
    <row r="15" spans="1:9" ht="14.5" customHeight="1" thickTop="1" x14ac:dyDescent="0.35">
      <c r="A15" s="11" t="s">
        <v>58</v>
      </c>
      <c r="B15" s="15"/>
      <c r="C15" s="56"/>
      <c r="D15" s="56"/>
      <c r="E15" s="56"/>
      <c r="F15" s="56"/>
      <c r="G15" s="56"/>
    </row>
    <row r="16" spans="1:9" ht="14.5" customHeight="1" x14ac:dyDescent="0.35">
      <c r="A16" s="1" t="s">
        <v>59</v>
      </c>
      <c r="B16" s="51">
        <v>1000000</v>
      </c>
      <c r="C16" s="10"/>
      <c r="D16" s="10"/>
      <c r="E16" s="10"/>
      <c r="F16" s="10"/>
      <c r="G16" s="10"/>
    </row>
    <row r="17" spans="1:7" ht="14.5" customHeight="1" x14ac:dyDescent="0.35">
      <c r="A17" s="9" t="s">
        <v>60</v>
      </c>
      <c r="B17" s="52"/>
      <c r="C17" s="10"/>
      <c r="D17" s="10"/>
      <c r="E17" s="10"/>
      <c r="F17" s="10"/>
      <c r="G17" s="10"/>
    </row>
    <row r="18" spans="1:7" ht="14.5" customHeight="1" thickBot="1" x14ac:dyDescent="0.4">
      <c r="A18" s="27" t="s">
        <v>66</v>
      </c>
      <c r="B18" s="54"/>
      <c r="C18" s="57"/>
      <c r="D18" s="57"/>
      <c r="E18" s="57"/>
      <c r="F18" s="57"/>
      <c r="G18" s="57"/>
    </row>
    <row r="19" spans="1:7" ht="14.5" customHeight="1" thickTop="1" x14ac:dyDescent="0.35">
      <c r="A19" s="11" t="s">
        <v>61</v>
      </c>
      <c r="B19" s="16"/>
      <c r="C19" s="58"/>
      <c r="D19" s="58"/>
      <c r="E19" s="58"/>
      <c r="F19" s="58"/>
      <c r="G19" s="58"/>
    </row>
    <row r="20" spans="1:7" ht="14.5" customHeight="1" x14ac:dyDescent="0.35">
      <c r="A20" s="1" t="s">
        <v>21</v>
      </c>
      <c r="B20" s="51"/>
      <c r="C20" s="10"/>
      <c r="D20" s="10"/>
      <c r="E20" s="10"/>
      <c r="F20" s="10"/>
      <c r="G20" s="10"/>
    </row>
    <row r="21" spans="1:7" ht="14.5" customHeight="1" x14ac:dyDescent="0.35">
      <c r="A21" s="1" t="s">
        <v>62</v>
      </c>
      <c r="B21" s="51"/>
      <c r="C21" s="10"/>
      <c r="D21" s="10"/>
      <c r="E21" s="10"/>
      <c r="F21" s="10"/>
      <c r="G21" s="10"/>
    </row>
    <row r="22" spans="1:7" ht="14.5" customHeight="1" x14ac:dyDescent="0.35">
      <c r="A22" s="1" t="s">
        <v>23</v>
      </c>
      <c r="B22" s="51"/>
      <c r="C22" s="10"/>
      <c r="D22" s="10"/>
      <c r="E22" s="10"/>
      <c r="F22" s="10"/>
      <c r="G22" s="10"/>
    </row>
    <row r="23" spans="1:7" ht="14.5" customHeight="1" x14ac:dyDescent="0.35">
      <c r="A23" s="1" t="s">
        <v>24</v>
      </c>
      <c r="B23" s="51"/>
      <c r="C23" s="10"/>
      <c r="D23" s="10"/>
      <c r="E23" s="10"/>
      <c r="F23" s="10"/>
      <c r="G23" s="10"/>
    </row>
    <row r="24" spans="1:7" ht="14.5" customHeight="1" x14ac:dyDescent="0.35">
      <c r="A24" s="9" t="s">
        <v>25</v>
      </c>
      <c r="B24" s="52"/>
      <c r="C24" s="10"/>
      <c r="D24" s="10"/>
      <c r="E24" s="10"/>
      <c r="F24" s="10"/>
      <c r="G24" s="10"/>
    </row>
    <row r="25" spans="1:7" ht="14.5" customHeight="1" thickBot="1" x14ac:dyDescent="0.4">
      <c r="A25" s="27" t="s">
        <v>67</v>
      </c>
      <c r="B25" s="54"/>
      <c r="C25" s="57"/>
      <c r="D25" s="57"/>
      <c r="E25" s="57"/>
      <c r="F25" s="57"/>
      <c r="G25" s="57"/>
    </row>
    <row r="26" spans="1:7" ht="14.5" customHeight="1" thickTop="1" thickBot="1" x14ac:dyDescent="0.4">
      <c r="A26" s="22" t="s">
        <v>63</v>
      </c>
      <c r="B26" s="53"/>
      <c r="C26" s="55"/>
      <c r="D26" s="55"/>
      <c r="E26" s="55"/>
      <c r="F26" s="55"/>
      <c r="G26" s="55"/>
    </row>
    <row r="27" spans="1:7" ht="14.5" customHeight="1" thickTop="1" x14ac:dyDescent="0.35"/>
  </sheetData>
  <pageMargins left="0.7" right="0.7" top="0.75" bottom="0.75" header="0.3" footer="0.3"/>
  <pageSetup pageOrder="overThenDown" orientation="landscape" r:id="rId1"/>
  <headerFooter>
    <oddHeader>&amp;C&amp;F
&amp;A&amp;R&amp;G</oddHeader>
    <oddFooter>&amp;CPage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Assumptions</vt:lpstr>
      <vt:lpstr>Dashboard</vt:lpstr>
      <vt:lpstr>Income Statement</vt:lpstr>
      <vt:lpstr>Income Statement (2)</vt:lpstr>
      <vt:lpstr>Balance Sheet</vt:lpstr>
      <vt:lpstr>Balance Sheet (2)</vt:lpstr>
      <vt:lpstr>Statement of Cash Flows</vt:lpstr>
      <vt:lpstr>Assumptions!Print_Area</vt:lpstr>
      <vt:lpstr>'Balance Sheet'!Print_Area</vt:lpstr>
      <vt:lpstr>'Balance Sheet (2)'!Print_Area</vt:lpstr>
      <vt:lpstr>Dashboard!Print_Area</vt:lpstr>
      <vt:lpstr>'Income Statement'!Print_Area</vt:lpstr>
      <vt:lpstr>'Income Statement (2)'!Print_Area</vt:lpstr>
      <vt:lpstr>'Statement of Cash Flows'!Print_Area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Kamienski, Alvin L</dc:creator>
  <cp:keywords/>
  <dc:description/>
  <cp:lastModifiedBy>Kamienski, Alvin L</cp:lastModifiedBy>
  <cp:revision/>
  <cp:lastPrinted>2026-04-02T12:48:19Z</cp:lastPrinted>
  <dcterms:created xsi:type="dcterms:W3CDTF">2025-05-05T15:10:52Z</dcterms:created>
  <dcterms:modified xsi:type="dcterms:W3CDTF">2026-04-07T15:49:20Z</dcterms:modified>
  <cp:category/>
  <cp:contentStatus/>
</cp:coreProperties>
</file>